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315" windowHeight="7335" activeTab="0"/>
  </bookViews>
  <sheets>
    <sheet name="Sheet1" sheetId="1" r:id="rId1"/>
    <sheet name="Sheet2" sheetId="2" r:id="rId2"/>
  </sheets>
  <definedNames>
    <definedName name="_xlnm.Print_Area" localSheetId="0">'Sheet1'!$B$3:$F$40</definedName>
  </definedNames>
  <calcPr fullCalcOnLoad="1"/>
</workbook>
</file>

<file path=xl/sharedStrings.xml><?xml version="1.0" encoding="utf-8"?>
<sst xmlns="http://schemas.openxmlformats.org/spreadsheetml/2006/main" count="59" uniqueCount="52">
  <si>
    <t>Moment/1K</t>
  </si>
  <si>
    <t>BEW</t>
  </si>
  <si>
    <t>Pilot</t>
  </si>
  <si>
    <t>FS Pax</t>
  </si>
  <si>
    <t>Type</t>
  </si>
  <si>
    <t>BS pax 1</t>
  </si>
  <si>
    <t>BS Pax 2</t>
  </si>
  <si>
    <t>Baggage F</t>
  </si>
  <si>
    <t>Baggage R</t>
  </si>
  <si>
    <t>ZFW</t>
  </si>
  <si>
    <t>Fuel</t>
  </si>
  <si>
    <t>TOW</t>
  </si>
  <si>
    <t>Date</t>
  </si>
  <si>
    <t>Sector</t>
  </si>
  <si>
    <t>MTOW</t>
  </si>
  <si>
    <t>Weight kg</t>
  </si>
  <si>
    <t>Weight lb</t>
  </si>
  <si>
    <t>FOB litres</t>
  </si>
  <si>
    <t>Arm in</t>
  </si>
  <si>
    <t>Less Unusable Fuel</t>
  </si>
  <si>
    <t xml:space="preserve">Baggage max is 90 kg, with max 54 kg in front half and 36 in rear </t>
  </si>
  <si>
    <t>half including hat shelf.</t>
  </si>
  <si>
    <t>Quick trim check - from 2900 to 2950 lbs 116.5 to 140.5 is OK</t>
  </si>
  <si>
    <t>(max 285)</t>
  </si>
  <si>
    <t>Avgas @.72   Litres to Kgs x .72 &amp; divide for reverse</t>
  </si>
  <si>
    <t>Kg to lbs x 2.2046</t>
  </si>
  <si>
    <t>Quick trim check - from 2800 to 2900 lbs 113.0 to 135.8 is OK</t>
  </si>
  <si>
    <t>Quick trim check - from 2700 to 2800 lbs 107.0 to 131.0 is OK</t>
  </si>
  <si>
    <t>Shade Temp Deg C</t>
  </si>
  <si>
    <t>Airfield Press Height</t>
  </si>
  <si>
    <t>Head/Tail Wind</t>
  </si>
  <si>
    <t>Aircraft Weight</t>
  </si>
  <si>
    <t>TODA m</t>
  </si>
  <si>
    <t>Slope % +/-</t>
  </si>
  <si>
    <t>A Limit</t>
  </si>
  <si>
    <t>B Limit</t>
  </si>
  <si>
    <t>Lesser of A or B</t>
  </si>
  <si>
    <t>Vtoss</t>
  </si>
  <si>
    <t>GrassSht/Lng</t>
  </si>
  <si>
    <t>GrassWet/Dry</t>
  </si>
  <si>
    <t>Take-Off Performance</t>
  </si>
  <si>
    <t>TODReq</t>
  </si>
  <si>
    <t>Landing Performance</t>
  </si>
  <si>
    <t xml:space="preserve">Weight &amp; Balance C182Q  VH-PKA </t>
  </si>
  <si>
    <t>Hd/Tl Wind</t>
  </si>
  <si>
    <t>LDReq</t>
  </si>
  <si>
    <t>Vapp</t>
  </si>
  <si>
    <t xml:space="preserve">Configuration: </t>
  </si>
  <si>
    <t>LDA m</t>
  </si>
  <si>
    <t>V3</t>
  </si>
  <si>
    <t>Input Red Cells</t>
  </si>
  <si>
    <t>WARNING: This Weight and balance calculator has been created by an unapproved source and is not garaunteed to conform with the POH weight and balance specifications.  Refer to aircraft Operating Handbook for official W/B information.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</si>
</sst>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0"/>
    <numFmt numFmtId="167" formatCode="0.0000"/>
  </numFmts>
  <fonts count="42">
    <font>
      <sz val="10"/>
      <name val="Arial"/>
      <family val="0"/>
    </font>
    <font>
      <sz val="8"/>
      <name val="Arial"/>
      <family val="0"/>
    </font>
    <font>
      <b/>
      <sz val="10"/>
      <name val="Arial"/>
      <family val="2"/>
    </font>
    <font>
      <b/>
      <u val="single"/>
      <sz val="10"/>
      <name val="Arial"/>
      <family val="2"/>
    </font>
    <font>
      <sz val="9"/>
      <name val="Arial"/>
      <family val="2"/>
    </font>
    <font>
      <b/>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medium"/>
      <bottom>
        <color indexed="63"/>
      </bottom>
    </border>
    <border>
      <left style="thin"/>
      <right style="medium"/>
      <top style="medium"/>
      <bottom style="medium"/>
    </border>
    <border>
      <left>
        <color indexed="63"/>
      </left>
      <right style="thin"/>
      <top style="medium"/>
      <bottom>
        <color indexed="63"/>
      </bottom>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style="medium">
        <color indexed="10"/>
      </left>
      <right style="medium">
        <color indexed="10"/>
      </right>
      <top style="medium">
        <color indexed="10"/>
      </top>
      <bottom style="medium">
        <color indexed="10"/>
      </bottom>
    </border>
    <border>
      <left style="thin">
        <color indexed="10"/>
      </left>
      <right style="thin">
        <color indexed="10"/>
      </right>
      <top style="thin">
        <color indexed="10"/>
      </top>
      <bottom style="thin">
        <color indexed="10"/>
      </bottom>
    </border>
    <border>
      <left style="thin">
        <color indexed="10"/>
      </left>
      <right style="thin">
        <color indexed="10"/>
      </right>
      <top style="thin">
        <color indexed="10"/>
      </top>
      <bottom style="thick">
        <color indexed="10"/>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2">
    <xf numFmtId="0" fontId="0" fillId="0" borderId="0" xfId="0" applyAlignment="1">
      <alignment/>
    </xf>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0" xfId="0" applyBorder="1" applyAlignment="1">
      <alignment/>
    </xf>
    <xf numFmtId="1" fontId="0" fillId="0" borderId="0" xfId="0" applyNumberFormat="1" applyBorder="1" applyAlignment="1">
      <alignment/>
    </xf>
    <xf numFmtId="1" fontId="0" fillId="0" borderId="13" xfId="0" applyNumberFormat="1" applyBorder="1" applyAlignment="1">
      <alignment/>
    </xf>
    <xf numFmtId="0" fontId="0" fillId="0" borderId="0" xfId="0" applyFill="1" applyBorder="1" applyAlignment="1">
      <alignment/>
    </xf>
    <xf numFmtId="165" fontId="0" fillId="0" borderId="20" xfId="0" applyNumberFormat="1" applyBorder="1" applyAlignment="1">
      <alignment/>
    </xf>
    <xf numFmtId="165" fontId="0" fillId="0" borderId="21" xfId="0" applyNumberFormat="1" applyBorder="1" applyAlignment="1">
      <alignment/>
    </xf>
    <xf numFmtId="0" fontId="0" fillId="0" borderId="18" xfId="0" applyBorder="1" applyAlignment="1">
      <alignment horizontal="center"/>
    </xf>
    <xf numFmtId="0" fontId="0" fillId="0" borderId="15" xfId="0" applyBorder="1" applyAlignment="1">
      <alignment horizont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2" fillId="0" borderId="25" xfId="0" applyFont="1" applyBorder="1" applyAlignment="1">
      <alignment/>
    </xf>
    <xf numFmtId="0" fontId="0" fillId="0" borderId="17"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26" xfId="0" applyBorder="1" applyAlignment="1">
      <alignment/>
    </xf>
    <xf numFmtId="0" fontId="0" fillId="0" borderId="27" xfId="0" applyFont="1" applyBorder="1" applyAlignment="1">
      <alignment/>
    </xf>
    <xf numFmtId="0" fontId="3" fillId="0" borderId="14" xfId="0" applyFont="1" applyBorder="1" applyAlignment="1">
      <alignment/>
    </xf>
    <xf numFmtId="0" fontId="3" fillId="0" borderId="0" xfId="0" applyFont="1" applyBorder="1" applyAlignment="1">
      <alignment/>
    </xf>
    <xf numFmtId="0" fontId="0" fillId="0" borderId="28" xfId="0" applyBorder="1" applyAlignment="1">
      <alignment/>
    </xf>
    <xf numFmtId="0" fontId="0" fillId="0" borderId="29" xfId="0" applyBorder="1" applyAlignment="1">
      <alignment/>
    </xf>
    <xf numFmtId="0" fontId="4" fillId="0" borderId="14"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15" xfId="0" applyBorder="1" applyAlignment="1">
      <alignment horizontal="right"/>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xf>
    <xf numFmtId="0" fontId="0" fillId="0" borderId="33" xfId="0" applyBorder="1" applyAlignment="1">
      <alignment/>
    </xf>
    <xf numFmtId="0" fontId="5" fillId="0" borderId="15" xfId="0" applyFont="1" applyBorder="1" applyAlignment="1">
      <alignment/>
    </xf>
    <xf numFmtId="1" fontId="0" fillId="0" borderId="18" xfId="0" applyNumberFormat="1" applyBorder="1" applyAlignment="1">
      <alignment/>
    </xf>
    <xf numFmtId="165" fontId="0" fillId="0" borderId="18" xfId="0" applyNumberFormat="1" applyBorder="1" applyAlignment="1">
      <alignment/>
    </xf>
    <xf numFmtId="0" fontId="0" fillId="0" borderId="13" xfId="0" applyBorder="1" applyAlignment="1">
      <alignment/>
    </xf>
    <xf numFmtId="0" fontId="2" fillId="0" borderId="25" xfId="0" applyFont="1" applyBorder="1" applyAlignment="1">
      <alignment horizontal="center"/>
    </xf>
    <xf numFmtId="0" fontId="2" fillId="0" borderId="19" xfId="0" applyFont="1" applyBorder="1" applyAlignment="1">
      <alignment horizontal="center"/>
    </xf>
    <xf numFmtId="0" fontId="2" fillId="0" borderId="34" xfId="0" applyFont="1" applyBorder="1" applyAlignment="1">
      <alignment horizontal="center"/>
    </xf>
    <xf numFmtId="0" fontId="0" fillId="0" borderId="11" xfId="0" applyBorder="1" applyAlignment="1">
      <alignment/>
    </xf>
    <xf numFmtId="0" fontId="41" fillId="33"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40"/>
  <sheetViews>
    <sheetView tabSelected="1" zoomScalePageLayoutView="0" workbookViewId="0" topLeftCell="A1">
      <selection activeCell="D13" sqref="D13"/>
    </sheetView>
  </sheetViews>
  <sheetFormatPr defaultColWidth="9.140625" defaultRowHeight="12.75"/>
  <cols>
    <col min="1" max="1" width="1.57421875" style="0" customWidth="1"/>
    <col min="2" max="2" width="10.7109375" style="0" customWidth="1"/>
    <col min="3" max="4" width="10.57421875" style="0" customWidth="1"/>
    <col min="5" max="5" width="10.140625" style="0" customWidth="1"/>
    <col min="6" max="6" width="12.8515625" style="0" bestFit="1" customWidth="1"/>
    <col min="7" max="7" width="5.421875" style="0" customWidth="1"/>
    <col min="8" max="8" width="10.7109375" style="0" customWidth="1"/>
    <col min="9" max="9" width="10.57421875" style="0" customWidth="1"/>
    <col min="10" max="10" width="10.140625" style="0" customWidth="1"/>
    <col min="11" max="11" width="11.421875" style="0" customWidth="1"/>
  </cols>
  <sheetData>
    <row r="1" ht="6.75" customHeight="1"/>
    <row r="2" spans="2:6" ht="62.25" customHeight="1" thickBot="1">
      <c r="B2" s="51" t="s">
        <v>51</v>
      </c>
      <c r="C2" s="51"/>
      <c r="D2" s="51"/>
      <c r="E2" s="51"/>
      <c r="F2" s="51"/>
    </row>
    <row r="3" spans="2:6" ht="12.75">
      <c r="B3" s="47" t="s">
        <v>43</v>
      </c>
      <c r="C3" s="48"/>
      <c r="D3" s="48"/>
      <c r="E3" s="48"/>
      <c r="F3" s="49"/>
    </row>
    <row r="4" spans="2:6" ht="13.5" thickBot="1">
      <c r="B4" s="11" t="s">
        <v>12</v>
      </c>
      <c r="C4" s="46"/>
      <c r="D4" s="46"/>
      <c r="E4" s="8"/>
      <c r="F4" s="38" t="s">
        <v>49</v>
      </c>
    </row>
    <row r="5" spans="2:6" ht="13.5" thickBot="1">
      <c r="B5" s="14" t="s">
        <v>13</v>
      </c>
      <c r="C5" s="50"/>
      <c r="D5" s="50"/>
      <c r="E5" s="46"/>
      <c r="F5" s="43" t="s">
        <v>50</v>
      </c>
    </row>
    <row r="6" spans="2:6" ht="13.5" thickBot="1">
      <c r="B6" s="6" t="s">
        <v>17</v>
      </c>
      <c r="C6" s="13"/>
      <c r="D6" s="8" t="s">
        <v>23</v>
      </c>
      <c r="E6" s="8"/>
      <c r="F6" s="40"/>
    </row>
    <row r="7" spans="2:6" ht="13.5" thickBot="1">
      <c r="B7" s="6" t="s">
        <v>19</v>
      </c>
      <c r="C7" s="8"/>
      <c r="D7" s="8">
        <v>19</v>
      </c>
      <c r="E7" s="8"/>
      <c r="F7" s="39">
        <f>IF((F6-D7)&lt;0,"",F6-D7)</f>
      </c>
    </row>
    <row r="8" spans="2:6" s="1" customFormat="1" ht="13.5" thickBot="1">
      <c r="B8" s="6" t="s">
        <v>47</v>
      </c>
      <c r="C8" s="9"/>
      <c r="D8" s="9"/>
      <c r="E8" s="9"/>
      <c r="F8" s="21"/>
    </row>
    <row r="9" spans="2:6" ht="13.5" thickBot="1">
      <c r="B9" s="2" t="s">
        <v>4</v>
      </c>
      <c r="C9" s="3" t="s">
        <v>15</v>
      </c>
      <c r="D9" s="3" t="s">
        <v>16</v>
      </c>
      <c r="E9" s="3" t="s">
        <v>18</v>
      </c>
      <c r="F9" s="4" t="s">
        <v>0</v>
      </c>
    </row>
    <row r="10" spans="2:6" ht="12.75">
      <c r="B10" s="6" t="s">
        <v>1</v>
      </c>
      <c r="C10" s="8">
        <v>811</v>
      </c>
      <c r="D10" s="15">
        <f>C10*2.2046</f>
        <v>1787.9306000000001</v>
      </c>
      <c r="E10" s="8">
        <v>35</v>
      </c>
      <c r="F10" s="18">
        <f>D10*E10/1000</f>
        <v>62.577571000000006</v>
      </c>
    </row>
    <row r="11" spans="2:6" ht="12.75">
      <c r="B11" s="6" t="s">
        <v>2</v>
      </c>
      <c r="C11" s="41"/>
      <c r="D11" s="15">
        <f aca="true" t="shared" si="0" ref="D11:D16">IF(ISBLANK(C11),"",C11*2.2046)</f>
      </c>
      <c r="E11" s="8">
        <v>37</v>
      </c>
      <c r="F11" s="18">
        <f aca="true" t="shared" si="1" ref="F11:F16">IF(ISBLANK(C11),"",D11*E11/1000)</f>
      </c>
    </row>
    <row r="12" spans="2:6" ht="12.75">
      <c r="B12" s="6" t="s">
        <v>3</v>
      </c>
      <c r="C12" s="41"/>
      <c r="D12" s="15">
        <f t="shared" si="0"/>
      </c>
      <c r="E12" s="8">
        <v>37</v>
      </c>
      <c r="F12" s="18">
        <f t="shared" si="1"/>
      </c>
    </row>
    <row r="13" spans="2:6" ht="12.75">
      <c r="B13" s="6" t="s">
        <v>5</v>
      </c>
      <c r="C13" s="41"/>
      <c r="D13" s="15">
        <f t="shared" si="0"/>
      </c>
      <c r="E13" s="17">
        <v>74</v>
      </c>
      <c r="F13" s="18">
        <f t="shared" si="1"/>
      </c>
    </row>
    <row r="14" spans="2:6" ht="12.75">
      <c r="B14" s="6" t="s">
        <v>6</v>
      </c>
      <c r="C14" s="41"/>
      <c r="D14" s="15">
        <f t="shared" si="0"/>
      </c>
      <c r="E14" s="17">
        <v>74</v>
      </c>
      <c r="F14" s="18">
        <f t="shared" si="1"/>
      </c>
    </row>
    <row r="15" spans="2:6" ht="12.75">
      <c r="B15" s="6" t="s">
        <v>7</v>
      </c>
      <c r="C15" s="41"/>
      <c r="D15" s="15">
        <f t="shared" si="0"/>
      </c>
      <c r="E15" s="17">
        <v>106</v>
      </c>
      <c r="F15" s="18">
        <f t="shared" si="1"/>
      </c>
    </row>
    <row r="16" spans="2:6" ht="13.5" thickBot="1">
      <c r="B16" s="6" t="s">
        <v>8</v>
      </c>
      <c r="C16" s="42"/>
      <c r="D16" s="16">
        <f t="shared" si="0"/>
      </c>
      <c r="E16" s="5">
        <v>130</v>
      </c>
      <c r="F16" s="19">
        <f t="shared" si="1"/>
      </c>
    </row>
    <row r="17" spans="2:6" ht="13.5" thickTop="1">
      <c r="B17" s="6" t="s">
        <v>9</v>
      </c>
      <c r="C17" s="8">
        <f>IF(ISBLANK(C11),"",SUM(C10:C16))</f>
      </c>
      <c r="D17" s="15">
        <f>IF(ISBLANK(C11),"",C17*2.2046)</f>
      </c>
      <c r="E17" s="8"/>
      <c r="F17" s="18">
        <f>IF(ISBLANK(F6),"",SUM(F10:F16))</f>
      </c>
    </row>
    <row r="18" spans="2:6" ht="12.75">
      <c r="B18" s="6"/>
      <c r="C18" s="8"/>
      <c r="D18" s="15"/>
      <c r="E18" s="8"/>
      <c r="F18" s="18"/>
    </row>
    <row r="19" spans="2:6" ht="13.5" thickBot="1">
      <c r="B19" s="6" t="s">
        <v>10</v>
      </c>
      <c r="C19" s="16">
        <f>IF(ISBLANK(F6),"",F7*0.72)</f>
      </c>
      <c r="D19" s="16">
        <f>IF(ISBLANK(F6),"",C19*2.2046)</f>
      </c>
      <c r="E19" s="5">
        <v>48</v>
      </c>
      <c r="F19" s="19">
        <f>IF(ISBLANK(F6),"",D19*E19/1000)</f>
      </c>
    </row>
    <row r="20" spans="2:6" ht="13.5" thickBot="1">
      <c r="B20" s="6" t="s">
        <v>11</v>
      </c>
      <c r="C20" s="15">
        <f>IF(ISBLANK(C11),"",SUM(C17:C19))</f>
      </c>
      <c r="D20" s="44">
        <f>IF(ISBLANK(C11),"",C20*2.2046)</f>
      </c>
      <c r="E20" s="8"/>
      <c r="F20" s="45">
        <f>IF(ISBLANK(F6),"",SUM(F17:F19))</f>
      </c>
    </row>
    <row r="21" spans="2:6" ht="13.5" thickBot="1">
      <c r="B21" s="11" t="s">
        <v>14</v>
      </c>
      <c r="C21" s="5">
        <v>1338</v>
      </c>
      <c r="D21" s="16">
        <f>C21*2.2046</f>
        <v>2949.7548</v>
      </c>
      <c r="E21" s="5"/>
      <c r="F21" s="19"/>
    </row>
    <row r="22" spans="2:6" ht="12.75">
      <c r="B22" s="6" t="s">
        <v>22</v>
      </c>
      <c r="C22" s="8"/>
      <c r="D22" s="8"/>
      <c r="E22" s="8"/>
      <c r="F22" s="7"/>
    </row>
    <row r="23" spans="2:6" ht="12.75">
      <c r="B23" s="6" t="s">
        <v>26</v>
      </c>
      <c r="C23" s="8"/>
      <c r="D23" s="8"/>
      <c r="E23" s="8"/>
      <c r="F23" s="7"/>
    </row>
    <row r="24" spans="2:6" ht="12.75">
      <c r="B24" s="6" t="s">
        <v>27</v>
      </c>
      <c r="C24" s="8"/>
      <c r="D24" s="8"/>
      <c r="E24" s="8"/>
      <c r="F24" s="7"/>
    </row>
    <row r="25" spans="2:6" ht="12.75">
      <c r="B25" s="6" t="s">
        <v>20</v>
      </c>
      <c r="C25" s="8"/>
      <c r="D25" s="8"/>
      <c r="E25" s="8"/>
      <c r="F25" s="7"/>
    </row>
    <row r="26" spans="2:6" ht="12.75">
      <c r="B26" s="6" t="s">
        <v>21</v>
      </c>
      <c r="C26" s="8"/>
      <c r="D26" s="8" t="s">
        <v>25</v>
      </c>
      <c r="E26" s="8"/>
      <c r="F26" s="7"/>
    </row>
    <row r="27" spans="2:6" ht="13.5" thickBot="1">
      <c r="B27" s="11" t="s">
        <v>24</v>
      </c>
      <c r="C27" s="5"/>
      <c r="D27" s="5"/>
      <c r="E27" s="5"/>
      <c r="F27" s="10"/>
    </row>
    <row r="28" spans="2:6" ht="12.75">
      <c r="B28" s="31" t="s">
        <v>40</v>
      </c>
      <c r="C28" s="32"/>
      <c r="D28" s="32"/>
      <c r="E28" s="8"/>
      <c r="F28" s="7"/>
    </row>
    <row r="29" spans="2:6" ht="12.75">
      <c r="B29" s="6" t="s">
        <v>32</v>
      </c>
      <c r="C29" s="22"/>
      <c r="D29" s="8" t="s">
        <v>29</v>
      </c>
      <c r="E29" s="8"/>
      <c r="F29" s="33"/>
    </row>
    <row r="30" spans="2:6" ht="12.75">
      <c r="B30" s="6" t="s">
        <v>33</v>
      </c>
      <c r="C30" s="23"/>
      <c r="D30" s="8" t="s">
        <v>28</v>
      </c>
      <c r="E30" s="8"/>
      <c r="F30" s="34"/>
    </row>
    <row r="31" spans="2:6" ht="12.75">
      <c r="B31" s="35" t="s">
        <v>38</v>
      </c>
      <c r="C31" s="23"/>
      <c r="D31" s="8" t="s">
        <v>30</v>
      </c>
      <c r="E31" s="8"/>
      <c r="F31" s="34"/>
    </row>
    <row r="32" spans="2:6" ht="13.5" thickBot="1">
      <c r="B32" s="35" t="s">
        <v>39</v>
      </c>
      <c r="C32" s="24"/>
      <c r="D32" s="8" t="s">
        <v>31</v>
      </c>
      <c r="E32" s="8"/>
      <c r="F32" s="34"/>
    </row>
    <row r="33" spans="2:6" ht="13.5" thickBot="1">
      <c r="B33" s="25" t="s">
        <v>36</v>
      </c>
      <c r="C33" s="13"/>
      <c r="D33" s="30" t="s">
        <v>34</v>
      </c>
      <c r="E33" s="29"/>
      <c r="F33" s="20" t="s">
        <v>41</v>
      </c>
    </row>
    <row r="34" spans="2:6" ht="13.5" thickBot="1">
      <c r="B34" s="26" t="s">
        <v>37</v>
      </c>
      <c r="C34" s="37"/>
      <c r="D34" s="28" t="s">
        <v>35</v>
      </c>
      <c r="E34" s="29"/>
      <c r="F34" s="12"/>
    </row>
    <row r="35" spans="2:6" ht="12.75">
      <c r="B35" s="31" t="s">
        <v>42</v>
      </c>
      <c r="C35" s="8"/>
      <c r="D35" s="8"/>
      <c r="E35" s="8"/>
      <c r="F35" s="7"/>
    </row>
    <row r="36" spans="2:6" ht="12.75">
      <c r="B36" s="36" t="s">
        <v>48</v>
      </c>
      <c r="C36" s="27"/>
      <c r="D36" s="27" t="s">
        <v>29</v>
      </c>
      <c r="E36" s="8"/>
      <c r="F36" s="33"/>
    </row>
    <row r="37" spans="2:6" ht="12.75">
      <c r="B37" s="36" t="s">
        <v>33</v>
      </c>
      <c r="C37" s="27"/>
      <c r="D37" s="27" t="s">
        <v>28</v>
      </c>
      <c r="E37" s="8"/>
      <c r="F37" s="34"/>
    </row>
    <row r="38" spans="2:6" ht="13.5" thickBot="1">
      <c r="B38" s="35" t="s">
        <v>44</v>
      </c>
      <c r="C38" s="27"/>
      <c r="D38" s="27" t="s">
        <v>31</v>
      </c>
      <c r="E38" s="8"/>
      <c r="F38" s="34"/>
    </row>
    <row r="39" spans="2:6" ht="13.5" thickBot="1">
      <c r="B39" s="25" t="s">
        <v>36</v>
      </c>
      <c r="C39" s="13"/>
      <c r="D39" s="30" t="s">
        <v>34</v>
      </c>
      <c r="E39" s="29"/>
      <c r="F39" s="20" t="s">
        <v>45</v>
      </c>
    </row>
    <row r="40" spans="2:6" ht="13.5" thickBot="1">
      <c r="B40" s="26" t="s">
        <v>46</v>
      </c>
      <c r="C40" s="37"/>
      <c r="D40" s="28" t="s">
        <v>35</v>
      </c>
      <c r="E40" s="29"/>
      <c r="F40" s="12"/>
    </row>
  </sheetData>
  <sheetProtection/>
  <mergeCells count="4">
    <mergeCell ref="C4:D4"/>
    <mergeCell ref="B3:F3"/>
    <mergeCell ref="C5:E5"/>
    <mergeCell ref="B2:F2"/>
  </mergeCells>
  <printOptions/>
  <pageMargins left="1.062992125984252" right="0.2362204724409449" top="0.6299212598425197" bottom="0.984251968503937" header="0.15748031496062992" footer="0.5118110236220472"/>
  <pageSetup horizontalDpi="600" verticalDpi="600" orientation="portrait" paperSize="9" scale="12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B&amp;T</dc:creator>
  <cp:keywords/>
  <dc:description/>
  <cp:lastModifiedBy>J Smith</cp:lastModifiedBy>
  <cp:lastPrinted>2011-12-03T03:28:38Z</cp:lastPrinted>
  <dcterms:created xsi:type="dcterms:W3CDTF">2011-06-14T01:45:13Z</dcterms:created>
  <dcterms:modified xsi:type="dcterms:W3CDTF">2012-01-17T04:27:51Z</dcterms:modified>
  <cp:category/>
  <cp:version/>
  <cp:contentType/>
  <cp:contentStatus/>
</cp:coreProperties>
</file>